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X:\گزيده آمارها\گزیده خرداد 1401\"/>
    </mc:Choice>
  </mc:AlternateContent>
  <bookViews>
    <workbookView xWindow="0" yWindow="0" windowWidth="19200" windowHeight="10890" tabRatio="694" activeTab="1"/>
  </bookViews>
  <sheets>
    <sheet name="شاخص فعالیت" sheetId="4" r:id="rId1"/>
    <sheet name="اوراق مالی اسلامی" sheetId="5" r:id="rId2"/>
  </sheets>
  <definedNames>
    <definedName name="ben">#REF!</definedName>
    <definedName name="bene">#REF!</definedName>
    <definedName name="benef">#REF!</definedName>
    <definedName name="benefit">#REF!</definedName>
    <definedName name="benefit1">#REF!</definedName>
    <definedName name="benefit2">#REF!</definedName>
    <definedName name="benefit3">#REF!</definedName>
    <definedName name="benefit4">#REF!</definedName>
    <definedName name="benefit5">#REF!</definedName>
    <definedName name="benefit6">#REF!</definedName>
    <definedName name="benefit7">#REF!</definedName>
    <definedName name="benefit8">#REF!</definedName>
    <definedName name="benefit9">#REF!</definedName>
    <definedName name="published">#REF!</definedName>
    <definedName name="purchace">#REF!</definedName>
    <definedName name="received">#REF!</definedName>
  </definedNames>
  <calcPr calcId="162913"/>
</workbook>
</file>

<file path=xl/calcChain.xml><?xml version="1.0" encoding="utf-8"?>
<calcChain xmlns="http://schemas.openxmlformats.org/spreadsheetml/2006/main">
  <c r="F23" i="4" l="1"/>
  <c r="J23" i="5" l="1"/>
  <c r="O26" i="5"/>
  <c r="O27" i="5"/>
  <c r="O28" i="5"/>
  <c r="O29" i="5"/>
  <c r="O30" i="5"/>
  <c r="O31" i="5"/>
  <c r="O32" i="5"/>
  <c r="O33" i="5"/>
  <c r="O34" i="5"/>
  <c r="O25" i="5"/>
  <c r="D27" i="5" l="1"/>
  <c r="C27" i="5"/>
  <c r="C28" i="5" s="1"/>
  <c r="B27" i="5"/>
  <c r="B28" i="5" s="1"/>
  <c r="C25" i="5"/>
  <c r="B25" i="5"/>
  <c r="B26" i="5" s="1"/>
  <c r="C26" i="5" l="1"/>
  <c r="D28" i="5"/>
  <c r="D25" i="5" l="1"/>
  <c r="D26" i="5" s="1"/>
</calcChain>
</file>

<file path=xl/comments1.xml><?xml version="1.0" encoding="utf-8"?>
<comments xmlns="http://schemas.openxmlformats.org/spreadsheetml/2006/main">
  <authors>
    <author>a.mirzavandi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a.mirzavandi:</t>
        </r>
        <r>
          <rPr>
            <sz val="9"/>
            <color indexed="81"/>
            <rFont val="Tahoma"/>
            <family val="2"/>
          </rPr>
          <t xml:space="preserve">
تجمیع کل سال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a.mirzavandi:</t>
        </r>
        <r>
          <rPr>
            <sz val="9"/>
            <color indexed="81"/>
            <rFont val="Tahoma"/>
            <family val="2"/>
          </rPr>
          <t xml:space="preserve">
تجمیع کل سال</t>
        </r>
      </text>
    </comment>
  </commentList>
</comments>
</file>

<file path=xl/comments2.xml><?xml version="1.0" encoding="utf-8"?>
<comments xmlns="http://schemas.openxmlformats.org/spreadsheetml/2006/main">
  <authors>
    <author>a.mirzavandi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a.mirzavandi:</t>
        </r>
        <r>
          <rPr>
            <sz val="9"/>
            <color indexed="81"/>
            <rFont val="Tahoma"/>
            <family val="2"/>
          </rPr>
          <t xml:space="preserve">
طبق امار بروز شده توسط سازمان بورس مبلغ 20 واحد دیگر به این ایتم در فروردین ماه 1400 اضافه شده است   و رقم بروز شده به 40 رسیده است</t>
        </r>
      </text>
    </comment>
  </commentList>
</comments>
</file>

<file path=xl/sharedStrings.xml><?xml version="1.0" encoding="utf-8"?>
<sst xmlns="http://schemas.openxmlformats.org/spreadsheetml/2006/main" count="96" uniqueCount="60">
  <si>
    <t>عنوان</t>
  </si>
  <si>
    <t>سال</t>
  </si>
  <si>
    <t>درصد تغييرات</t>
  </si>
  <si>
    <t>پايان</t>
  </si>
  <si>
    <t>شاخص کل</t>
  </si>
  <si>
    <t xml:space="preserve"> ماه</t>
  </si>
  <si>
    <t>بورس اوراق بهادار تهران</t>
  </si>
  <si>
    <t>شاخص هم وزن</t>
  </si>
  <si>
    <t xml:space="preserve">ارزش بازار سهام </t>
  </si>
  <si>
    <t>ارزش معاملات</t>
  </si>
  <si>
    <t xml:space="preserve">حجم معاملات </t>
  </si>
  <si>
    <t>فرابورس</t>
  </si>
  <si>
    <t xml:space="preserve">ارزش بازار سهام  </t>
  </si>
  <si>
    <r>
      <t>اندازه بازار اوراق بهادار</t>
    </r>
    <r>
      <rPr>
        <sz val="10"/>
        <rFont val="B Nazanin"/>
        <charset val="178"/>
      </rPr>
      <t xml:space="preserve"> (3)</t>
    </r>
  </si>
  <si>
    <t>(هزار میلیارد ریال)</t>
  </si>
  <si>
    <t>اوراق بدهی دولتی</t>
  </si>
  <si>
    <t>اسناد خزانه اسلامي</t>
  </si>
  <si>
    <t>اوراق سلف موازی استاندارد</t>
  </si>
  <si>
    <t>θ</t>
  </si>
  <si>
    <t>اوراق مرابحه</t>
  </si>
  <si>
    <t>اوراق منفعت</t>
  </si>
  <si>
    <t xml:space="preserve"> اوراق بدهی شهرداری</t>
  </si>
  <si>
    <t>اوراق مشاركت (1)</t>
  </si>
  <si>
    <t xml:space="preserve"> اوراق بدهی شرکتی</t>
  </si>
  <si>
    <t>مجموع اوراق بدهی منتشره</t>
  </si>
  <si>
    <t>(هزار ميليارد ريال- ميليارد سهم)</t>
  </si>
  <si>
    <t xml:space="preserve">ارزش بازار بدهي </t>
  </si>
  <si>
    <t>شرکتي</t>
  </si>
  <si>
    <t>اردیبهشت</t>
  </si>
  <si>
    <t>ماهه</t>
  </si>
  <si>
    <t>ماه گذشته</t>
  </si>
  <si>
    <t xml:space="preserve">شاخص صکوک </t>
  </si>
  <si>
    <t>فروردین</t>
  </si>
  <si>
    <t>مأخذ: بانک مرکزی ج.ا.ا، شرکت فرابورس و سازمان بورس و اوراق بهادار</t>
  </si>
  <si>
    <r>
      <t>ارزش صندوق هاي قابل معامله</t>
    </r>
    <r>
      <rPr>
        <sz val="10"/>
        <rFont val="B Nazanin"/>
        <charset val="178"/>
      </rPr>
      <t>(2)</t>
    </r>
  </si>
  <si>
    <r>
      <t>مانده اوراق بدهي</t>
    </r>
    <r>
      <rPr>
        <sz val="10"/>
        <rFont val="B Nazanin"/>
        <charset val="178"/>
      </rPr>
      <t>(1)</t>
    </r>
  </si>
  <si>
    <t>ماخذ: شرکت بورس اوراق بهادار، شرکت فرابورس، سازمان بورس و اوراق بهادار</t>
  </si>
  <si>
    <t xml:space="preserve">    1- مانده اوراق بدهی به ارزش اسمی می باشد.                                 </t>
  </si>
  <si>
    <t>پايان سال 1400</t>
  </si>
  <si>
    <t>2 ماهه</t>
  </si>
  <si>
    <t>اوراق اجاره</t>
  </si>
  <si>
    <t>سال1400</t>
  </si>
  <si>
    <t>شهرداري ها</t>
  </si>
  <si>
    <t>دولتي</t>
  </si>
  <si>
    <t>شاخص ها و نماگرهاي بازار اوراق بهادار تهران</t>
  </si>
  <si>
    <t>سه</t>
  </si>
  <si>
    <t>خرداد</t>
  </si>
  <si>
    <t xml:space="preserve">سه </t>
  </si>
  <si>
    <t xml:space="preserve">خردادماه1401 به </t>
  </si>
  <si>
    <t xml:space="preserve">خرداد‌ماه1401 به </t>
  </si>
  <si>
    <t>سه ماهه 1401 به</t>
  </si>
  <si>
    <t>سه ‌ماهه1400 ‌</t>
  </si>
  <si>
    <t xml:space="preserve">خردادماه به </t>
  </si>
  <si>
    <t>سه ماهه 1400 ‌</t>
  </si>
  <si>
    <t xml:space="preserve">وضعیت فروش اوراق تا پایان خرداد 1401 </t>
  </si>
  <si>
    <t xml:space="preserve">اوراق مشاركت </t>
  </si>
  <si>
    <t>مجموع تامين مالي از طريق بازار سرمايه (4)</t>
  </si>
  <si>
    <t xml:space="preserve">    2- ارزش صندوق های قابل معامله شامل ارزش این صندوق در بازارهای بورس، فرابورس، بورس کالا و بورس انرژی می باشد.                                                                                                                                                 </t>
  </si>
  <si>
    <t xml:space="preserve">    4- شامل افزایش ارزش صندوق های سرمایه گذاری مشترک نمی باشد.</t>
  </si>
  <si>
    <t xml:space="preserve">    3- اندازه بازار اوراق بهادار شامل مجموع ارزش بازار سهام، بدهی و ارزش صندوقهای قابل معامله می باشد.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</si>
</sst>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17" x14ac:knownFonts="1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B Nazanin"/>
      <charset val="178"/>
    </font>
    <font>
      <b/>
      <sz val="10"/>
      <name val="B Nazanin"/>
      <charset val="178"/>
    </font>
    <font>
      <b/>
      <sz val="11"/>
      <name val="B Nazanin"/>
      <charset val="178"/>
    </font>
    <font>
      <b/>
      <sz val="12"/>
      <name val="B Nazanin"/>
      <charset val="178"/>
    </font>
    <font>
      <sz val="12"/>
      <name val="B Nazanin"/>
      <charset val="178"/>
    </font>
    <font>
      <sz val="11"/>
      <name val="B Nazanin"/>
      <charset val="178"/>
    </font>
    <font>
      <sz val="11"/>
      <color theme="1"/>
      <name val="B Nazanin"/>
      <charset val="178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indent="1" readingOrder="2"/>
    </xf>
    <xf numFmtId="165" fontId="3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2" readingOrder="2"/>
    </xf>
    <xf numFmtId="0" fontId="4" fillId="0" borderId="3" xfId="3" applyFont="1" applyFill="1" applyBorder="1" applyAlignment="1">
      <alignment horizontal="center"/>
    </xf>
    <xf numFmtId="0" fontId="10" fillId="0" borderId="0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 indent="2"/>
    </xf>
    <xf numFmtId="165" fontId="9" fillId="0" borderId="0" xfId="3" applyNumberFormat="1" applyFont="1" applyAlignment="1">
      <alignment horizontal="center"/>
    </xf>
    <xf numFmtId="165" fontId="8" fillId="0" borderId="0" xfId="3" applyNumberFormat="1" applyFont="1" applyAlignment="1">
      <alignment horizontal="center"/>
    </xf>
    <xf numFmtId="165" fontId="5" fillId="0" borderId="0" xfId="3" applyNumberFormat="1" applyFont="1" applyAlignment="1">
      <alignment horizontal="center"/>
    </xf>
    <xf numFmtId="0" fontId="10" fillId="0" borderId="5" xfId="1" applyFont="1" applyFill="1" applyBorder="1" applyAlignment="1">
      <alignment horizontal="right" vertical="center"/>
    </xf>
    <xf numFmtId="165" fontId="5" fillId="0" borderId="5" xfId="3" applyNumberFormat="1" applyFont="1" applyBorder="1" applyAlignment="1">
      <alignment horizontal="center"/>
    </xf>
    <xf numFmtId="0" fontId="9" fillId="0" borderId="0" xfId="3" applyFont="1" applyAlignment="1">
      <alignment horizontal="center"/>
    </xf>
    <xf numFmtId="0" fontId="0" fillId="0" borderId="0" xfId="0"/>
    <xf numFmtId="165" fontId="4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5" fontId="0" fillId="0" borderId="0" xfId="0" applyNumberFormat="1"/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/>
    <xf numFmtId="0" fontId="6" fillId="0" borderId="3" xfId="0" applyFont="1" applyFill="1" applyBorder="1" applyAlignment="1">
      <alignment horizontal="right" indent="1" readingOrder="2"/>
    </xf>
    <xf numFmtId="0" fontId="6" fillId="0" borderId="2" xfId="0" applyFont="1" applyFill="1" applyBorder="1" applyAlignment="1">
      <alignment horizontal="right" indent="1" readingOrder="2"/>
    </xf>
    <xf numFmtId="165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 indent="2" readingOrder="2"/>
    </xf>
    <xf numFmtId="0" fontId="3" fillId="0" borderId="0" xfId="0" applyFont="1" applyAlignment="1">
      <alignment horizontal="right" indent="1"/>
    </xf>
    <xf numFmtId="0" fontId="3" fillId="0" borderId="0" xfId="0" applyFont="1" applyBorder="1" applyAlignment="1"/>
    <xf numFmtId="0" fontId="9" fillId="0" borderId="0" xfId="3" applyFont="1"/>
    <xf numFmtId="165" fontId="9" fillId="0" borderId="0" xfId="3" applyNumberFormat="1" applyFont="1"/>
    <xf numFmtId="1" fontId="3" fillId="0" borderId="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9" fillId="0" borderId="0" xfId="3" applyNumberFormat="1" applyFont="1"/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65" fontId="6" fillId="3" borderId="1" xfId="3" applyNumberFormat="1" applyFont="1" applyFill="1" applyBorder="1" applyAlignment="1">
      <alignment horizontal="right"/>
    </xf>
    <xf numFmtId="1" fontId="6" fillId="3" borderId="1" xfId="3" applyNumberFormat="1" applyFont="1" applyFill="1" applyBorder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0" xfId="3" applyNumberFormat="1" applyFont="1" applyFill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0" fontId="14" fillId="0" borderId="0" xfId="0" applyFont="1"/>
    <xf numFmtId="165" fontId="8" fillId="0" borderId="0" xfId="0" applyNumberFormat="1" applyFont="1" applyFill="1" applyBorder="1" applyAlignment="1">
      <alignment horizontal="center"/>
    </xf>
    <xf numFmtId="0" fontId="15" fillId="0" borderId="0" xfId="0" applyFont="1"/>
    <xf numFmtId="165" fontId="5" fillId="0" borderId="0" xfId="0" applyNumberFormat="1" applyFont="1" applyFill="1" applyBorder="1" applyAlignment="1">
      <alignment horizontal="center"/>
    </xf>
    <xf numFmtId="0" fontId="16" fillId="0" borderId="0" xfId="3" applyFont="1" applyAlignment="1">
      <alignment horizontal="center"/>
    </xf>
    <xf numFmtId="165" fontId="16" fillId="0" borderId="0" xfId="3" applyNumberFormat="1" applyFont="1" applyAlignment="1">
      <alignment horizontal="center"/>
    </xf>
    <xf numFmtId="0" fontId="3" fillId="0" borderId="0" xfId="0" applyFont="1" applyFill="1" applyAlignment="1">
      <alignment horizontal="right" vertical="center" indent="1"/>
    </xf>
    <xf numFmtId="0" fontId="4" fillId="3" borderId="1" xfId="0" applyFont="1" applyFill="1" applyBorder="1" applyAlignment="1">
      <alignment horizontal="left" vertical="center"/>
    </xf>
    <xf numFmtId="165" fontId="3" fillId="0" borderId="1" xfId="0" applyNumberFormat="1" applyFont="1" applyBorder="1"/>
    <xf numFmtId="0" fontId="3" fillId="0" borderId="1" xfId="0" applyFont="1" applyBorder="1"/>
    <xf numFmtId="165" fontId="4" fillId="0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 wrapText="1" readingOrder="2"/>
    </xf>
    <xf numFmtId="0" fontId="3" fillId="0" borderId="0" xfId="0" applyFont="1" applyAlignment="1">
      <alignment horizontal="right" readingOrder="2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/>
    </xf>
    <xf numFmtId="165" fontId="6" fillId="0" borderId="0" xfId="3" applyNumberFormat="1" applyFont="1" applyFill="1" applyBorder="1" applyAlignment="1">
      <alignment horizontal="right" vertical="center"/>
    </xf>
    <xf numFmtId="165" fontId="6" fillId="0" borderId="1" xfId="3" applyNumberFormat="1" applyFont="1" applyFill="1" applyBorder="1" applyAlignment="1">
      <alignment horizontal="right" vertical="center"/>
    </xf>
    <xf numFmtId="165" fontId="6" fillId="3" borderId="1" xfId="3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FFF66"/>
      <color rgb="FFE58BDA"/>
      <color rgb="FFE99BE0"/>
      <color rgb="FFF1C1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29"/>
  <sheetViews>
    <sheetView rightToLeft="1" topLeftCell="A3" workbookViewId="0">
      <selection activeCell="P13" sqref="P13"/>
    </sheetView>
  </sheetViews>
  <sheetFormatPr defaultRowHeight="15.75" x14ac:dyDescent="0.4"/>
  <cols>
    <col min="1" max="1" width="3.140625" customWidth="1"/>
    <col min="3" max="3" width="25.85546875" customWidth="1"/>
    <col min="6" max="6" width="1.42578125" style="14" customWidth="1"/>
    <col min="10" max="10" width="1.42578125" customWidth="1"/>
    <col min="11" max="11" width="15" style="21" customWidth="1"/>
    <col min="12" max="12" width="14.42578125" style="21" customWidth="1"/>
    <col min="13" max="13" width="11.140625" style="21" customWidth="1"/>
    <col min="14" max="14" width="9.140625" style="21"/>
  </cols>
  <sheetData>
    <row r="1" spans="2:17" hidden="1" x14ac:dyDescent="0.4"/>
    <row r="2" spans="2:17" hidden="1" x14ac:dyDescent="0.4"/>
    <row r="3" spans="2:17" x14ac:dyDescent="0.4">
      <c r="B3" s="21"/>
      <c r="C3" s="21"/>
      <c r="D3" s="21"/>
      <c r="E3" s="21"/>
      <c r="F3" s="21"/>
      <c r="G3" s="21"/>
      <c r="H3" s="21"/>
      <c r="I3" s="21"/>
      <c r="J3" s="21"/>
    </row>
    <row r="4" spans="2:17" ht="23.25" customHeight="1" thickBot="1" x14ac:dyDescent="0.45">
      <c r="B4" s="67" t="s">
        <v>25</v>
      </c>
      <c r="C4" s="67"/>
      <c r="D4" s="71" t="s">
        <v>44</v>
      </c>
      <c r="E4" s="71"/>
      <c r="F4" s="71"/>
      <c r="G4" s="71"/>
      <c r="H4" s="71"/>
      <c r="I4" s="71"/>
      <c r="J4" s="71"/>
      <c r="K4" s="71"/>
      <c r="L4" s="71"/>
      <c r="M4" s="51">
        <v>1</v>
      </c>
    </row>
    <row r="5" spans="2:17" x14ac:dyDescent="0.4">
      <c r="B5" s="68" t="s">
        <v>0</v>
      </c>
      <c r="C5" s="68"/>
      <c r="D5" s="58">
        <v>1400</v>
      </c>
      <c r="E5" s="58"/>
      <c r="F5" s="34"/>
      <c r="G5" s="58">
        <v>1401</v>
      </c>
      <c r="H5" s="58"/>
      <c r="I5" s="58"/>
      <c r="J5" s="34"/>
      <c r="K5" s="66" t="s">
        <v>2</v>
      </c>
      <c r="L5" s="66"/>
      <c r="M5" s="66"/>
    </row>
    <row r="6" spans="2:17" x14ac:dyDescent="0.4">
      <c r="B6" s="69"/>
      <c r="C6" s="69"/>
      <c r="D6" s="19" t="s">
        <v>45</v>
      </c>
      <c r="E6" s="19" t="s">
        <v>3</v>
      </c>
      <c r="F6" s="1"/>
      <c r="G6" s="19" t="s">
        <v>28</v>
      </c>
      <c r="H6" s="19" t="s">
        <v>46</v>
      </c>
      <c r="I6" s="19" t="s">
        <v>47</v>
      </c>
      <c r="J6" s="1"/>
      <c r="K6" s="19" t="s">
        <v>48</v>
      </c>
      <c r="L6" s="19" t="s">
        <v>49</v>
      </c>
      <c r="M6" s="19" t="s">
        <v>50</v>
      </c>
    </row>
    <row r="7" spans="2:17" x14ac:dyDescent="0.4">
      <c r="B7" s="70"/>
      <c r="C7" s="70"/>
      <c r="D7" s="35" t="s">
        <v>29</v>
      </c>
      <c r="E7" s="35" t="s">
        <v>1</v>
      </c>
      <c r="F7" s="35"/>
      <c r="G7" s="35" t="s">
        <v>5</v>
      </c>
      <c r="H7" s="35" t="s">
        <v>5</v>
      </c>
      <c r="I7" s="35" t="s">
        <v>29</v>
      </c>
      <c r="J7" s="35"/>
      <c r="K7" s="35" t="s">
        <v>30</v>
      </c>
      <c r="L7" s="35" t="s">
        <v>38</v>
      </c>
      <c r="M7" s="35" t="s">
        <v>51</v>
      </c>
    </row>
    <row r="8" spans="2:17" ht="21" x14ac:dyDescent="0.55000000000000004">
      <c r="B8" s="59" t="s">
        <v>6</v>
      </c>
      <c r="C8" s="22" t="s">
        <v>4</v>
      </c>
      <c r="D8" s="32">
        <v>1168665</v>
      </c>
      <c r="E8" s="30">
        <v>1367250.3</v>
      </c>
      <c r="F8" s="31"/>
      <c r="G8" s="32">
        <v>1579687</v>
      </c>
      <c r="H8" s="32">
        <v>1539632.2</v>
      </c>
      <c r="I8" s="32">
        <v>1539632.2</v>
      </c>
      <c r="J8" s="21"/>
      <c r="K8" s="16">
        <v>-2.5356162328360057</v>
      </c>
      <c r="L8" s="16">
        <v>12.607925556864004</v>
      </c>
      <c r="M8" s="16">
        <v>31.742817659466141</v>
      </c>
      <c r="O8" s="18"/>
      <c r="P8" s="18"/>
      <c r="Q8" s="18"/>
    </row>
    <row r="9" spans="2:17" ht="21" x14ac:dyDescent="0.55000000000000004">
      <c r="B9" s="60"/>
      <c r="C9" s="2" t="s">
        <v>7</v>
      </c>
      <c r="D9" s="32">
        <v>370028</v>
      </c>
      <c r="E9" s="32">
        <v>348268.76199999999</v>
      </c>
      <c r="F9" s="32"/>
      <c r="G9" s="32">
        <v>440177</v>
      </c>
      <c r="H9" s="32">
        <v>423457</v>
      </c>
      <c r="I9" s="32">
        <v>423457</v>
      </c>
      <c r="J9" s="21"/>
      <c r="K9" s="16">
        <v>-3.7984719783178065</v>
      </c>
      <c r="L9" s="16">
        <v>21.589142123518968</v>
      </c>
      <c r="M9" s="16">
        <v>14.439177575751017</v>
      </c>
      <c r="O9" s="18"/>
      <c r="P9" s="18"/>
      <c r="Q9" s="18"/>
    </row>
    <row r="10" spans="2:17" ht="21" x14ac:dyDescent="0.55000000000000004">
      <c r="B10" s="60"/>
      <c r="C10" s="2" t="s">
        <v>8</v>
      </c>
      <c r="D10" s="16">
        <v>46659.652000000002</v>
      </c>
      <c r="E10" s="16">
        <v>53604.561999999998</v>
      </c>
      <c r="F10" s="16"/>
      <c r="G10" s="16">
        <v>62846.5</v>
      </c>
      <c r="H10" s="16">
        <v>61006.819000000003</v>
      </c>
      <c r="I10" s="16">
        <v>61006.819000000003</v>
      </c>
      <c r="J10" s="21"/>
      <c r="K10" s="16">
        <v>-2.9272608657602177</v>
      </c>
      <c r="L10" s="16">
        <v>13.809005658884033</v>
      </c>
      <c r="M10" s="16">
        <v>30.748551232229516</v>
      </c>
      <c r="O10" s="18"/>
      <c r="P10" s="18"/>
      <c r="Q10" s="18"/>
    </row>
    <row r="11" spans="2:17" ht="21" x14ac:dyDescent="0.55000000000000004">
      <c r="B11" s="60"/>
      <c r="C11" s="2" t="s">
        <v>26</v>
      </c>
      <c r="D11" s="16">
        <v>257.13</v>
      </c>
      <c r="E11" s="16">
        <v>344.394141670446</v>
      </c>
      <c r="F11" s="16"/>
      <c r="G11" s="16">
        <v>365.93852349999997</v>
      </c>
      <c r="H11" s="16">
        <v>385.63102350000003</v>
      </c>
      <c r="I11" s="16">
        <v>385.63102350000003</v>
      </c>
      <c r="J11" s="21"/>
      <c r="K11" s="16">
        <v>5.3813683816757276</v>
      </c>
      <c r="L11" s="16">
        <v>11.9737466002003</v>
      </c>
      <c r="M11" s="16">
        <v>49.975119005950319</v>
      </c>
      <c r="O11" s="18"/>
      <c r="P11" s="18"/>
      <c r="Q11" s="18"/>
    </row>
    <row r="12" spans="2:17" ht="21" x14ac:dyDescent="0.55000000000000004">
      <c r="B12" s="60"/>
      <c r="C12" s="2" t="s">
        <v>9</v>
      </c>
      <c r="D12" s="16">
        <v>1862.8790000000001</v>
      </c>
      <c r="E12" s="16">
        <v>8849.397722751386</v>
      </c>
      <c r="F12" s="16"/>
      <c r="G12" s="16">
        <v>886.70699999999999</v>
      </c>
      <c r="H12" s="16">
        <v>734.46071974015001</v>
      </c>
      <c r="I12" s="16">
        <v>2437.2867197401501</v>
      </c>
      <c r="J12" s="21"/>
      <c r="K12" s="16">
        <v>-17.169852077388583</v>
      </c>
      <c r="L12" s="16">
        <v>-91.700443999122271</v>
      </c>
      <c r="M12" s="16">
        <v>30.834408447362904</v>
      </c>
      <c r="O12" s="18"/>
      <c r="P12" s="18"/>
      <c r="Q12" s="18"/>
    </row>
    <row r="13" spans="2:17" ht="21" x14ac:dyDescent="0.55000000000000004">
      <c r="B13" s="61"/>
      <c r="C13" s="23" t="s">
        <v>10</v>
      </c>
      <c r="D13" s="24">
        <v>305.3</v>
      </c>
      <c r="E13" s="24">
        <v>1407.412</v>
      </c>
      <c r="F13" s="24"/>
      <c r="G13" s="24">
        <v>179.99</v>
      </c>
      <c r="H13" s="24">
        <v>149.071</v>
      </c>
      <c r="I13" s="24">
        <v>525.755</v>
      </c>
      <c r="J13" s="55"/>
      <c r="K13" s="24">
        <v>-17.178176565364751</v>
      </c>
      <c r="L13" s="40">
        <v>-89.40814772078113</v>
      </c>
      <c r="M13" s="24">
        <v>72.209302325581376</v>
      </c>
      <c r="O13" s="18"/>
      <c r="P13" s="18"/>
      <c r="Q13" s="18"/>
    </row>
    <row r="14" spans="2:17" ht="21" x14ac:dyDescent="0.55000000000000004">
      <c r="B14" s="59" t="s">
        <v>11</v>
      </c>
      <c r="C14" s="22" t="s">
        <v>4</v>
      </c>
      <c r="D14" s="32">
        <v>17319.252400000001</v>
      </c>
      <c r="E14" s="30">
        <v>18378.5134</v>
      </c>
      <c r="F14" s="31"/>
      <c r="G14" s="32">
        <v>21537.959200000001</v>
      </c>
      <c r="H14" s="32">
        <v>20833.364399999999</v>
      </c>
      <c r="I14" s="32">
        <v>20833.364399999999</v>
      </c>
      <c r="J14" s="21"/>
      <c r="K14" s="16">
        <v>-3.2714092986117436</v>
      </c>
      <c r="L14" s="16">
        <v>13.357179367946046</v>
      </c>
      <c r="M14" s="16">
        <v>20.29020605993361</v>
      </c>
      <c r="O14" s="18"/>
      <c r="P14" s="18"/>
      <c r="Q14" s="18"/>
    </row>
    <row r="15" spans="2:17" s="14" customFormat="1" ht="21" x14ac:dyDescent="0.55000000000000004">
      <c r="B15" s="60"/>
      <c r="C15" s="2" t="s">
        <v>31</v>
      </c>
      <c r="D15" s="32">
        <v>488.93929569049999</v>
      </c>
      <c r="E15" s="32">
        <v>554.20000000000005</v>
      </c>
      <c r="F15" s="32"/>
      <c r="G15" s="32">
        <v>569.36</v>
      </c>
      <c r="H15" s="32">
        <v>579.29933779759995</v>
      </c>
      <c r="I15" s="32">
        <v>579.29933779759995</v>
      </c>
      <c r="J15" s="21"/>
      <c r="K15" s="16">
        <v>1.7457035614725243</v>
      </c>
      <c r="L15" s="16">
        <v>4.5289313961746558</v>
      </c>
      <c r="M15" s="16">
        <v>18.480830422821668</v>
      </c>
      <c r="N15" s="21"/>
      <c r="O15" s="18"/>
      <c r="P15" s="18"/>
      <c r="Q15" s="18"/>
    </row>
    <row r="16" spans="2:17" ht="21" x14ac:dyDescent="0.55000000000000004">
      <c r="B16" s="60"/>
      <c r="C16" s="2" t="s">
        <v>12</v>
      </c>
      <c r="D16" s="16">
        <v>15185.520466346599</v>
      </c>
      <c r="E16" s="16">
        <v>13554.4498624394</v>
      </c>
      <c r="F16" s="16"/>
      <c r="G16" s="16">
        <v>15748.684807764101</v>
      </c>
      <c r="H16" s="16">
        <v>15286.078826833</v>
      </c>
      <c r="I16" s="16">
        <v>15286.078826833</v>
      </c>
      <c r="J16" s="21"/>
      <c r="K16" s="16">
        <v>-2.9374261189292241</v>
      </c>
      <c r="L16" s="16">
        <v>12.775354086425139</v>
      </c>
      <c r="M16" s="16">
        <v>0.66219897243070136</v>
      </c>
      <c r="O16" s="18"/>
      <c r="P16" s="18"/>
      <c r="Q16" s="18"/>
    </row>
    <row r="17" spans="2:17" ht="21" x14ac:dyDescent="0.55000000000000004">
      <c r="B17" s="60"/>
      <c r="C17" s="2" t="s">
        <v>26</v>
      </c>
      <c r="D17" s="16">
        <v>2649.5505525917802</v>
      </c>
      <c r="E17" s="16">
        <v>3780.9462852450001</v>
      </c>
      <c r="F17" s="16"/>
      <c r="G17" s="16">
        <v>3798.1955242449999</v>
      </c>
      <c r="H17" s="16">
        <v>3699.7562262450001</v>
      </c>
      <c r="I17" s="16">
        <v>3699.7562262450001</v>
      </c>
      <c r="J17" s="21"/>
      <c r="K17" s="16">
        <v>-2.5917385603672329</v>
      </c>
      <c r="L17" s="16">
        <v>-2.1473475917084812</v>
      </c>
      <c r="M17" s="16">
        <v>39.637125346633326</v>
      </c>
      <c r="O17" s="18"/>
      <c r="P17" s="18"/>
      <c r="Q17" s="18"/>
    </row>
    <row r="18" spans="2:17" ht="21" x14ac:dyDescent="0.55000000000000004">
      <c r="B18" s="60"/>
      <c r="C18" s="2" t="s">
        <v>35</v>
      </c>
      <c r="D18" s="16">
        <v>3521.4</v>
      </c>
      <c r="E18" s="16">
        <v>5104.1750000000002</v>
      </c>
      <c r="F18" s="15"/>
      <c r="G18" s="16">
        <v>5026.3042589999995</v>
      </c>
      <c r="H18" s="16">
        <v>5036.8070000000007</v>
      </c>
      <c r="I18" s="16">
        <v>5036.8070000000007</v>
      </c>
      <c r="J18" s="21"/>
      <c r="K18" s="16">
        <v>0.20895553589291183</v>
      </c>
      <c r="L18" s="16">
        <v>-1.3198607022682296</v>
      </c>
      <c r="M18" s="16">
        <v>43.034219344578872</v>
      </c>
      <c r="O18" s="18"/>
      <c r="P18" s="18"/>
      <c r="Q18" s="18"/>
    </row>
    <row r="19" spans="2:17" ht="18.75" x14ac:dyDescent="0.45">
      <c r="B19" s="60"/>
      <c r="C19" s="4" t="s">
        <v>43</v>
      </c>
      <c r="D19" s="16">
        <v>2874.3</v>
      </c>
      <c r="E19" s="16">
        <v>4343.25</v>
      </c>
      <c r="F19" s="16"/>
      <c r="G19" s="16">
        <v>4216.2497050000002</v>
      </c>
      <c r="H19" s="16">
        <v>4216.7520000000004</v>
      </c>
      <c r="I19" s="16">
        <v>4216.7520000000004</v>
      </c>
      <c r="J19" s="21"/>
      <c r="K19" s="16">
        <v>1.1913312425605227E-2</v>
      </c>
      <c r="L19" s="39">
        <v>-2.9125194266965906</v>
      </c>
      <c r="M19" s="16">
        <v>46.705354347145402</v>
      </c>
      <c r="O19" s="18"/>
      <c r="P19" s="18"/>
      <c r="Q19" s="18"/>
    </row>
    <row r="20" spans="2:17" ht="18.75" x14ac:dyDescent="0.45">
      <c r="B20" s="60"/>
      <c r="C20" s="4" t="s">
        <v>42</v>
      </c>
      <c r="D20" s="16">
        <v>63.6</v>
      </c>
      <c r="E20" s="16">
        <v>91.665000000000006</v>
      </c>
      <c r="F20" s="16"/>
      <c r="G20" s="16">
        <v>109.86499999999999</v>
      </c>
      <c r="H20" s="16">
        <v>109.86499999999999</v>
      </c>
      <c r="I20" s="16">
        <v>109.86499999999999</v>
      </c>
      <c r="J20" s="21"/>
      <c r="K20" s="16">
        <v>0</v>
      </c>
      <c r="L20" s="39">
        <v>19.854906452844574</v>
      </c>
      <c r="M20" s="16">
        <v>72.743710691823878</v>
      </c>
      <c r="O20" s="18"/>
      <c r="P20" s="18"/>
      <c r="Q20" s="18"/>
    </row>
    <row r="21" spans="2:17" ht="18.75" x14ac:dyDescent="0.45">
      <c r="B21" s="61"/>
      <c r="C21" s="25" t="s">
        <v>27</v>
      </c>
      <c r="D21" s="24">
        <v>583.6</v>
      </c>
      <c r="E21" s="24">
        <v>669.26</v>
      </c>
      <c r="F21" s="54"/>
      <c r="G21" s="24">
        <v>700.18955400000004</v>
      </c>
      <c r="H21" s="24">
        <v>710.19</v>
      </c>
      <c r="I21" s="24">
        <v>710.19</v>
      </c>
      <c r="J21" s="55"/>
      <c r="K21" s="24">
        <v>1.4282483854364898</v>
      </c>
      <c r="L21" s="40">
        <v>6.1157098885336012</v>
      </c>
      <c r="M21" s="24">
        <v>21.691226867717631</v>
      </c>
      <c r="O21" s="18"/>
      <c r="P21" s="18"/>
      <c r="Q21" s="18"/>
    </row>
    <row r="22" spans="2:17" ht="21" x14ac:dyDescent="0.4">
      <c r="B22" s="62" t="s">
        <v>34</v>
      </c>
      <c r="C22" s="62"/>
      <c r="D22" s="16">
        <v>799.12049143919592</v>
      </c>
      <c r="E22" s="16">
        <v>1024.8504585851331</v>
      </c>
      <c r="F22" s="15"/>
      <c r="G22" s="16">
        <v>1188.7656865206829</v>
      </c>
      <c r="H22" s="16">
        <v>1238.279054126891</v>
      </c>
      <c r="I22" s="16">
        <v>1238.279054126891</v>
      </c>
      <c r="J22" s="21"/>
      <c r="K22" s="16">
        <v>4.1651074023784531</v>
      </c>
      <c r="L22" s="39">
        <v>20.82534029758925</v>
      </c>
      <c r="M22" s="16">
        <v>54.955237338086704</v>
      </c>
      <c r="O22" s="18"/>
      <c r="P22" s="18"/>
      <c r="Q22" s="18"/>
    </row>
    <row r="23" spans="2:17" ht="21" x14ac:dyDescent="0.4">
      <c r="B23" s="62" t="s">
        <v>13</v>
      </c>
      <c r="C23" s="62"/>
      <c r="D23" s="16">
        <v>65550.973510377575</v>
      </c>
      <c r="E23" s="16">
        <v>72309.202747939969</v>
      </c>
      <c r="F23" s="16">
        <f t="shared" ref="F23" si="0">F22+F17+F16+F11+F10</f>
        <v>0</v>
      </c>
      <c r="G23" s="16">
        <v>83948.084542029785</v>
      </c>
      <c r="H23" s="16">
        <v>81616.564130704894</v>
      </c>
      <c r="I23" s="16">
        <v>81616.564130704894</v>
      </c>
      <c r="J23" s="21"/>
      <c r="K23" s="16">
        <v>-2.7773360453002169</v>
      </c>
      <c r="L23" s="39">
        <v>12.871613887390126</v>
      </c>
      <c r="M23" s="16">
        <v>24.508546189300958</v>
      </c>
      <c r="O23" s="18"/>
      <c r="P23" s="18"/>
      <c r="Q23" s="18"/>
    </row>
    <row r="24" spans="2:17" ht="21.75" thickBot="1" x14ac:dyDescent="0.45">
      <c r="B24" s="63" t="s">
        <v>56</v>
      </c>
      <c r="C24" s="63"/>
      <c r="D24" s="3">
        <v>796.31600000000003</v>
      </c>
      <c r="E24" s="3">
        <v>7180.7749999999996</v>
      </c>
      <c r="F24" s="52"/>
      <c r="G24" s="3">
        <v>294.452</v>
      </c>
      <c r="H24" s="3">
        <v>270.09699999999998</v>
      </c>
      <c r="I24" s="3">
        <v>634.95000000000005</v>
      </c>
      <c r="J24" s="53"/>
      <c r="K24" s="3">
        <v>-8.2712971893551384</v>
      </c>
      <c r="L24" s="41">
        <v>-96.238609342306361</v>
      </c>
      <c r="M24" s="3">
        <v>-20.264066024040702</v>
      </c>
      <c r="O24" s="18"/>
      <c r="P24" s="18"/>
      <c r="Q24" s="18"/>
    </row>
    <row r="25" spans="2:17" x14ac:dyDescent="0.4">
      <c r="B25" s="50" t="s">
        <v>36</v>
      </c>
      <c r="C25" s="21"/>
      <c r="D25" s="26"/>
      <c r="E25" s="26"/>
      <c r="F25" s="26"/>
      <c r="G25" s="21"/>
      <c r="H25" s="21"/>
      <c r="I25" s="21"/>
      <c r="J25" s="21"/>
    </row>
    <row r="26" spans="2:17" x14ac:dyDescent="0.4">
      <c r="B26" s="56" t="s">
        <v>37</v>
      </c>
      <c r="C26" s="56"/>
      <c r="D26" s="27"/>
      <c r="E26" s="27"/>
      <c r="F26" s="27"/>
      <c r="G26" s="21"/>
      <c r="H26" s="21"/>
      <c r="I26" s="21"/>
      <c r="J26" s="21"/>
    </row>
    <row r="27" spans="2:17" ht="15.75" customHeight="1" x14ac:dyDescent="0.4">
      <c r="B27" s="56" t="s">
        <v>57</v>
      </c>
      <c r="C27" s="56"/>
      <c r="D27" s="56"/>
      <c r="E27" s="56"/>
      <c r="F27" s="64"/>
      <c r="G27" s="64"/>
      <c r="H27" s="64"/>
      <c r="I27" s="64"/>
      <c r="J27" s="21"/>
      <c r="M27" s="38"/>
    </row>
    <row r="28" spans="2:17" ht="16.5" customHeight="1" x14ac:dyDescent="0.4">
      <c r="B28" s="65" t="s">
        <v>59</v>
      </c>
      <c r="C28" s="65"/>
      <c r="D28" s="65"/>
      <c r="E28" s="65"/>
      <c r="F28" s="65"/>
      <c r="G28" s="64"/>
      <c r="H28" s="21"/>
      <c r="I28" s="21"/>
      <c r="J28" s="21"/>
    </row>
    <row r="29" spans="2:17" x14ac:dyDescent="0.4">
      <c r="B29" s="57" t="s">
        <v>58</v>
      </c>
      <c r="C29" s="57"/>
      <c r="D29" s="57"/>
      <c r="E29" s="57"/>
      <c r="F29" s="57"/>
      <c r="G29" s="21"/>
      <c r="H29" s="21"/>
      <c r="I29" s="21"/>
      <c r="J29" s="21"/>
    </row>
  </sheetData>
  <mergeCells count="15">
    <mergeCell ref="K5:M5"/>
    <mergeCell ref="B4:C4"/>
    <mergeCell ref="B5:C7"/>
    <mergeCell ref="B8:B13"/>
    <mergeCell ref="D4:L4"/>
    <mergeCell ref="B26:C26"/>
    <mergeCell ref="B29:F29"/>
    <mergeCell ref="D5:E5"/>
    <mergeCell ref="B14:B21"/>
    <mergeCell ref="B22:C22"/>
    <mergeCell ref="B23:C23"/>
    <mergeCell ref="B24:C24"/>
    <mergeCell ref="B27:I27"/>
    <mergeCell ref="B28:G28"/>
    <mergeCell ref="G5:I5"/>
  </mergeCells>
  <pageMargins left="0.7" right="0.7" top="0.75" bottom="0.75" header="0.3" footer="0.3"/>
  <pageSetup paperSize="9" scale="9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rightToLeft="1" tabSelected="1" topLeftCell="A4" workbookViewId="0">
      <selection activeCell="H43" sqref="H43"/>
    </sheetView>
  </sheetViews>
  <sheetFormatPr defaultRowHeight="15.75" x14ac:dyDescent="0.4"/>
  <cols>
    <col min="1" max="1" width="2.5703125" customWidth="1"/>
    <col min="2" max="2" width="41.28515625" bestFit="1" customWidth="1"/>
    <col min="3" max="3" width="5.7109375" bestFit="1" customWidth="1"/>
    <col min="5" max="5" width="1.85546875" customWidth="1"/>
    <col min="7" max="7" width="6.42578125" bestFit="1" customWidth="1"/>
    <col min="9" max="9" width="1.7109375" customWidth="1"/>
    <col min="10" max="10" width="8.85546875" style="21" bestFit="1" customWidth="1"/>
    <col min="11" max="11" width="11.140625" style="21" bestFit="1" customWidth="1"/>
    <col min="12" max="12" width="23.5703125" customWidth="1"/>
  </cols>
  <sheetData>
    <row r="1" spans="2:11" hidden="1" x14ac:dyDescent="0.4"/>
    <row r="2" spans="2:11" hidden="1" x14ac:dyDescent="0.4"/>
    <row r="3" spans="2:11" hidden="1" x14ac:dyDescent="0.4"/>
    <row r="5" spans="2:11" ht="21.75" thickBot="1" x14ac:dyDescent="0.6">
      <c r="B5" s="36" t="s">
        <v>14</v>
      </c>
      <c r="C5" s="75" t="s">
        <v>54</v>
      </c>
      <c r="D5" s="75"/>
      <c r="E5" s="75"/>
      <c r="F5" s="75"/>
      <c r="G5" s="75"/>
      <c r="H5" s="75"/>
      <c r="I5" s="75"/>
      <c r="J5" s="75"/>
      <c r="K5" s="37">
        <v>2</v>
      </c>
    </row>
    <row r="6" spans="2:11" x14ac:dyDescent="0.4">
      <c r="B6" s="73" t="s">
        <v>0</v>
      </c>
      <c r="C6" s="58">
        <v>1400</v>
      </c>
      <c r="D6" s="58"/>
      <c r="E6" s="17"/>
      <c r="F6" s="58">
        <v>1401</v>
      </c>
      <c r="G6" s="58"/>
      <c r="H6" s="58"/>
      <c r="I6" s="17"/>
      <c r="J6" s="76" t="s">
        <v>2</v>
      </c>
      <c r="K6" s="76"/>
    </row>
    <row r="7" spans="2:11" x14ac:dyDescent="0.4">
      <c r="B7" s="73"/>
      <c r="C7" s="19" t="s">
        <v>45</v>
      </c>
      <c r="D7" s="19" t="s">
        <v>3</v>
      </c>
      <c r="E7" s="1"/>
      <c r="F7" s="19" t="s">
        <v>28</v>
      </c>
      <c r="G7" s="5" t="s">
        <v>46</v>
      </c>
      <c r="H7" s="19" t="s">
        <v>47</v>
      </c>
      <c r="I7" s="1"/>
      <c r="J7" s="19" t="s">
        <v>52</v>
      </c>
      <c r="K7" s="19" t="s">
        <v>50</v>
      </c>
    </row>
    <row r="8" spans="2:11" ht="16.5" thickBot="1" x14ac:dyDescent="0.45">
      <c r="B8" s="74"/>
      <c r="C8" s="20" t="s">
        <v>29</v>
      </c>
      <c r="D8" s="20" t="s">
        <v>1</v>
      </c>
      <c r="E8" s="20"/>
      <c r="F8" s="20" t="s">
        <v>5</v>
      </c>
      <c r="G8" s="20" t="s">
        <v>5</v>
      </c>
      <c r="H8" s="20" t="s">
        <v>29</v>
      </c>
      <c r="I8" s="20"/>
      <c r="J8" s="20" t="s">
        <v>30</v>
      </c>
      <c r="K8" s="20" t="s">
        <v>53</v>
      </c>
    </row>
    <row r="9" spans="2:11" ht="21" x14ac:dyDescent="0.5">
      <c r="B9" s="6" t="s">
        <v>15</v>
      </c>
      <c r="C9" s="42">
        <v>127.46000000000001</v>
      </c>
      <c r="D9" s="42">
        <v>2184.9998999999998</v>
      </c>
      <c r="E9" s="44"/>
      <c r="F9" s="42">
        <v>8</v>
      </c>
      <c r="G9" s="42">
        <v>135.50200000000001</v>
      </c>
      <c r="H9" s="42">
        <v>143.50200000000001</v>
      </c>
      <c r="I9" s="44"/>
      <c r="J9" s="47">
        <v>1593.7750000000001</v>
      </c>
      <c r="K9" s="47">
        <v>12.585909304879976</v>
      </c>
    </row>
    <row r="10" spans="2:11" ht="19.5" x14ac:dyDescent="0.5">
      <c r="B10" s="7" t="s">
        <v>16</v>
      </c>
      <c r="C10" s="9">
        <v>100</v>
      </c>
      <c r="D10" s="9">
        <v>1165</v>
      </c>
      <c r="E10" s="44"/>
      <c r="F10" s="13">
        <v>0</v>
      </c>
      <c r="G10" s="13">
        <v>0</v>
      </c>
      <c r="H10" s="42">
        <v>0</v>
      </c>
      <c r="I10" s="44"/>
      <c r="J10" s="45" t="s">
        <v>18</v>
      </c>
      <c r="K10" s="45">
        <v>-100</v>
      </c>
    </row>
    <row r="11" spans="2:11" ht="19.5" x14ac:dyDescent="0.5">
      <c r="B11" s="7" t="s">
        <v>17</v>
      </c>
      <c r="C11" s="43">
        <v>0</v>
      </c>
      <c r="D11" s="43">
        <v>153</v>
      </c>
      <c r="E11" s="44"/>
      <c r="F11" s="13">
        <v>0</v>
      </c>
      <c r="G11" s="13">
        <v>0</v>
      </c>
      <c r="H11" s="42">
        <v>0</v>
      </c>
      <c r="I11" s="44"/>
      <c r="J11" s="45" t="s">
        <v>18</v>
      </c>
      <c r="K11" s="45" t="s">
        <v>18</v>
      </c>
    </row>
    <row r="12" spans="2:11" ht="18.75" x14ac:dyDescent="0.45">
      <c r="B12" s="7" t="s">
        <v>19</v>
      </c>
      <c r="C12" s="9">
        <v>27.46</v>
      </c>
      <c r="D12" s="43">
        <v>839.99990000000003</v>
      </c>
      <c r="E12" s="44"/>
      <c r="F12" s="13">
        <v>0</v>
      </c>
      <c r="G12" s="8">
        <v>135.50200000000001</v>
      </c>
      <c r="H12" s="43">
        <v>135.50200000000001</v>
      </c>
      <c r="I12" s="44"/>
      <c r="J12" s="45" t="s">
        <v>18</v>
      </c>
      <c r="K12" s="45">
        <v>393.45229424617634</v>
      </c>
    </row>
    <row r="13" spans="2:11" ht="19.5" x14ac:dyDescent="0.5">
      <c r="B13" s="7" t="s">
        <v>20</v>
      </c>
      <c r="C13" s="43">
        <v>0</v>
      </c>
      <c r="D13" s="9">
        <v>0</v>
      </c>
      <c r="E13" s="44"/>
      <c r="F13" s="13">
        <v>0</v>
      </c>
      <c r="G13" s="13">
        <v>0</v>
      </c>
      <c r="H13" s="42">
        <v>0</v>
      </c>
      <c r="I13" s="44"/>
      <c r="J13" s="45" t="s">
        <v>18</v>
      </c>
      <c r="K13" s="45" t="s">
        <v>18</v>
      </c>
    </row>
    <row r="14" spans="2:11" s="14" customFormat="1" ht="18.75" x14ac:dyDescent="0.45">
      <c r="B14" s="7" t="s">
        <v>40</v>
      </c>
      <c r="C14" s="43">
        <v>0</v>
      </c>
      <c r="D14" s="43">
        <v>27</v>
      </c>
      <c r="E14" s="44"/>
      <c r="F14" s="13">
        <v>8</v>
      </c>
      <c r="G14" s="13">
        <v>0</v>
      </c>
      <c r="H14" s="43">
        <v>8</v>
      </c>
      <c r="I14" s="44"/>
      <c r="J14" s="45">
        <v>-100</v>
      </c>
      <c r="K14" s="45" t="s">
        <v>18</v>
      </c>
    </row>
    <row r="15" spans="2:11" ht="21" x14ac:dyDescent="0.5">
      <c r="B15" s="6" t="s">
        <v>21</v>
      </c>
      <c r="C15" s="42">
        <v>6.1</v>
      </c>
      <c r="D15" s="42">
        <v>114.659603</v>
      </c>
      <c r="E15" s="44"/>
      <c r="F15" s="13">
        <v>0</v>
      </c>
      <c r="G15" s="13">
        <v>0</v>
      </c>
      <c r="H15" s="42">
        <v>18.2</v>
      </c>
      <c r="I15" s="44"/>
      <c r="J15" s="42" t="s">
        <v>18</v>
      </c>
      <c r="K15" s="47">
        <v>198.36065573770492</v>
      </c>
    </row>
    <row r="16" spans="2:11" ht="18.75" x14ac:dyDescent="0.45">
      <c r="B16" s="7" t="s">
        <v>55</v>
      </c>
      <c r="C16" s="43">
        <v>6.1</v>
      </c>
      <c r="D16" s="43">
        <v>114.659603</v>
      </c>
      <c r="E16" s="44"/>
      <c r="F16" s="13">
        <v>0</v>
      </c>
      <c r="G16" s="13">
        <v>0</v>
      </c>
      <c r="H16" s="43">
        <v>18.2</v>
      </c>
      <c r="I16" s="44"/>
      <c r="J16" s="43" t="s">
        <v>18</v>
      </c>
      <c r="K16" s="45">
        <v>198.36065573770492</v>
      </c>
    </row>
    <row r="17" spans="1:15" ht="21" x14ac:dyDescent="0.5">
      <c r="B17" s="6" t="s">
        <v>23</v>
      </c>
      <c r="C17" s="10">
        <v>73</v>
      </c>
      <c r="D17" s="10">
        <v>321.05</v>
      </c>
      <c r="E17" s="44"/>
      <c r="F17" s="49">
        <v>20.350000000000001</v>
      </c>
      <c r="G17" s="48">
        <v>11.5</v>
      </c>
      <c r="H17" s="10">
        <v>71.349999999999994</v>
      </c>
      <c r="I17" s="46"/>
      <c r="J17" s="47">
        <v>-43.488943488943491</v>
      </c>
      <c r="K17" s="47">
        <v>-2.2602739726027465</v>
      </c>
    </row>
    <row r="18" spans="1:15" ht="21.75" thickBot="1" x14ac:dyDescent="0.55000000000000004">
      <c r="B18" s="11" t="s">
        <v>24</v>
      </c>
      <c r="C18" s="12">
        <v>206.56</v>
      </c>
      <c r="D18" s="12">
        <v>2620.709503</v>
      </c>
      <c r="E18" s="12"/>
      <c r="F18" s="12">
        <v>28.35</v>
      </c>
      <c r="G18" s="12">
        <v>147.00200000000001</v>
      </c>
      <c r="H18" s="12">
        <v>233.05200000000002</v>
      </c>
      <c r="I18" s="12"/>
      <c r="J18" s="12">
        <v>418.5255731922399</v>
      </c>
      <c r="K18" s="12">
        <v>12.825329202168874</v>
      </c>
    </row>
    <row r="19" spans="1:15" x14ac:dyDescent="0.4">
      <c r="B19" s="21" t="s">
        <v>33</v>
      </c>
    </row>
    <row r="20" spans="1:15" ht="18" x14ac:dyDescent="0.4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5" hidden="1" x14ac:dyDescent="0.4">
      <c r="D21" s="18"/>
    </row>
    <row r="22" spans="1:15" hidden="1" x14ac:dyDescent="0.4"/>
    <row r="23" spans="1:15" s="28" customFormat="1" ht="18" hidden="1" x14ac:dyDescent="0.45">
      <c r="D23" s="28">
        <v>6</v>
      </c>
      <c r="J23" s="29">
        <f>H9+H15+H17</f>
        <v>233.05199999999999</v>
      </c>
      <c r="L23" s="72" t="s">
        <v>41</v>
      </c>
      <c r="M23" s="72"/>
      <c r="N23" s="72"/>
      <c r="O23" s="72"/>
    </row>
    <row r="24" spans="1:15" s="28" customFormat="1" ht="18" hidden="1" x14ac:dyDescent="0.45">
      <c r="D24" s="28">
        <v>49.4</v>
      </c>
      <c r="M24" s="28" t="s">
        <v>32</v>
      </c>
      <c r="N24" s="28" t="s">
        <v>28</v>
      </c>
      <c r="O24" s="28" t="s">
        <v>39</v>
      </c>
    </row>
    <row r="25" spans="1:15" s="28" customFormat="1" ht="21" hidden="1" x14ac:dyDescent="0.45">
      <c r="B25" s="29" t="e">
        <f>B17+B15+B9</f>
        <v>#VALUE!</v>
      </c>
      <c r="C25" s="29">
        <f>C17+C15+C9</f>
        <v>206.56</v>
      </c>
      <c r="D25" s="29">
        <f>D17+D15+D9</f>
        <v>2620.709503</v>
      </c>
      <c r="L25" s="6" t="s">
        <v>15</v>
      </c>
      <c r="M25" s="28">
        <v>100</v>
      </c>
      <c r="N25" s="33">
        <v>0</v>
      </c>
      <c r="O25" s="33">
        <f>N25+M25</f>
        <v>100</v>
      </c>
    </row>
    <row r="26" spans="1:15" s="28" customFormat="1" ht="18.75" hidden="1" x14ac:dyDescent="0.45">
      <c r="B26" s="29" t="e">
        <f t="shared" ref="B26:D26" si="0">B25-B18</f>
        <v>#VALUE!</v>
      </c>
      <c r="C26" s="29">
        <f t="shared" si="0"/>
        <v>0</v>
      </c>
      <c r="D26" s="29">
        <f t="shared" si="0"/>
        <v>0</v>
      </c>
      <c r="L26" s="7" t="s">
        <v>16</v>
      </c>
      <c r="M26" s="28">
        <v>100</v>
      </c>
      <c r="N26" s="28">
        <v>0</v>
      </c>
      <c r="O26" s="33">
        <f t="shared" ref="O26:O34" si="1">N26+M26</f>
        <v>100</v>
      </c>
    </row>
    <row r="27" spans="1:15" s="28" customFormat="1" ht="18.75" hidden="1" x14ac:dyDescent="0.45">
      <c r="B27" s="29" t="e">
        <f>+B10+B11+B12+B13</f>
        <v>#VALUE!</v>
      </c>
      <c r="C27" s="29">
        <f>+C10+C11+C12+C13</f>
        <v>127.46000000000001</v>
      </c>
      <c r="D27" s="29">
        <f>+D10+D11+D12+D13</f>
        <v>2157.9998999999998</v>
      </c>
      <c r="L27" s="7" t="s">
        <v>17</v>
      </c>
      <c r="M27" s="28">
        <v>0</v>
      </c>
      <c r="N27" s="28">
        <v>0</v>
      </c>
      <c r="O27" s="33">
        <f t="shared" si="1"/>
        <v>0</v>
      </c>
    </row>
    <row r="28" spans="1:15" s="28" customFormat="1" ht="18.75" hidden="1" x14ac:dyDescent="0.45">
      <c r="B28" s="29" t="e">
        <f>+B27-B9</f>
        <v>#VALUE!</v>
      </c>
      <c r="C28" s="29">
        <f>+C27-C9</f>
        <v>0</v>
      </c>
      <c r="D28" s="29">
        <f>+D27-D9</f>
        <v>-27</v>
      </c>
      <c r="E28" s="29"/>
      <c r="F28" s="29"/>
      <c r="G28" s="29"/>
      <c r="H28" s="29"/>
      <c r="L28" s="7" t="s">
        <v>19</v>
      </c>
      <c r="M28" s="28">
        <v>0</v>
      </c>
      <c r="N28" s="28">
        <v>0</v>
      </c>
      <c r="O28" s="33">
        <f t="shared" si="1"/>
        <v>0</v>
      </c>
    </row>
    <row r="29" spans="1:15" s="28" customFormat="1" ht="18.75" hidden="1" x14ac:dyDescent="0.45">
      <c r="B29" s="29"/>
      <c r="C29" s="29"/>
      <c r="D29" s="29"/>
      <c r="E29" s="29"/>
      <c r="F29" s="29"/>
      <c r="G29" s="29"/>
      <c r="H29" s="29"/>
      <c r="L29" s="7" t="s">
        <v>20</v>
      </c>
      <c r="M29" s="28">
        <v>0</v>
      </c>
      <c r="N29" s="28">
        <v>0</v>
      </c>
      <c r="O29" s="33">
        <f t="shared" si="1"/>
        <v>0</v>
      </c>
    </row>
    <row r="30" spans="1:15" s="28" customFormat="1" ht="18.75" hidden="1" x14ac:dyDescent="0.45">
      <c r="B30" s="29"/>
      <c r="C30" s="29"/>
      <c r="D30" s="29"/>
      <c r="L30" s="7" t="s">
        <v>40</v>
      </c>
      <c r="M30" s="28">
        <v>0</v>
      </c>
      <c r="N30" s="28">
        <v>0</v>
      </c>
      <c r="O30" s="33">
        <f t="shared" si="1"/>
        <v>0</v>
      </c>
    </row>
    <row r="31" spans="1:15" s="28" customFormat="1" ht="21" hidden="1" x14ac:dyDescent="0.45">
      <c r="B31" s="29"/>
      <c r="C31" s="29"/>
      <c r="D31" s="29"/>
      <c r="L31" s="6" t="s">
        <v>21</v>
      </c>
      <c r="M31" s="28">
        <v>0</v>
      </c>
      <c r="N31" s="28">
        <v>0</v>
      </c>
      <c r="O31" s="33">
        <f t="shared" si="1"/>
        <v>0</v>
      </c>
    </row>
    <row r="32" spans="1:15" s="28" customFormat="1" ht="18.75" hidden="1" x14ac:dyDescent="0.45">
      <c r="L32" s="7" t="s">
        <v>22</v>
      </c>
      <c r="M32" s="28">
        <v>0</v>
      </c>
      <c r="N32" s="28">
        <v>0</v>
      </c>
      <c r="O32" s="33">
        <f t="shared" si="1"/>
        <v>0</v>
      </c>
    </row>
    <row r="33" spans="12:15" ht="21" hidden="1" x14ac:dyDescent="0.45">
      <c r="L33" s="6" t="s">
        <v>23</v>
      </c>
      <c r="M33">
        <v>40</v>
      </c>
      <c r="N33">
        <v>0</v>
      </c>
      <c r="O33" s="33">
        <f t="shared" si="1"/>
        <v>40</v>
      </c>
    </row>
    <row r="34" spans="12:15" ht="21.75" hidden="1" thickBot="1" x14ac:dyDescent="0.5">
      <c r="L34" s="11" t="s">
        <v>24</v>
      </c>
      <c r="M34">
        <v>140</v>
      </c>
      <c r="N34">
        <v>0</v>
      </c>
      <c r="O34" s="33">
        <f t="shared" si="1"/>
        <v>140</v>
      </c>
    </row>
    <row r="35" spans="12:15" hidden="1" x14ac:dyDescent="0.4"/>
    <row r="36" spans="12:15" hidden="1" x14ac:dyDescent="0.4"/>
    <row r="37" spans="12:15" hidden="1" x14ac:dyDescent="0.4"/>
    <row r="38" spans="12:15" hidden="1" x14ac:dyDescent="0.4"/>
    <row r="39" spans="12:15" hidden="1" x14ac:dyDescent="0.4"/>
  </sheetData>
  <mergeCells count="6">
    <mergeCell ref="L23:O23"/>
    <mergeCell ref="B6:B8"/>
    <mergeCell ref="C6:D6"/>
    <mergeCell ref="F6:H6"/>
    <mergeCell ref="C5:J5"/>
    <mergeCell ref="J6:K6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شاخص فعالیت</vt:lpstr>
      <vt:lpstr>اوراق مالی اسلامی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h.bazmohammadi</dc:creator>
  <cp:lastModifiedBy>n.kilani</cp:lastModifiedBy>
  <cp:lastPrinted>2022-07-16T08:58:50Z</cp:lastPrinted>
  <dcterms:created xsi:type="dcterms:W3CDTF">2003-09-29T07:20:23Z</dcterms:created>
  <dcterms:modified xsi:type="dcterms:W3CDTF">2022-07-16T09:19:08Z</dcterms:modified>
</cp:coreProperties>
</file>